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checkCompatibility="1" autoCompressPictures="0"/>
  <bookViews>
    <workbookView xWindow="0" yWindow="0" windowWidth="24680" windowHeight="15620"/>
  </bookViews>
  <sheets>
    <sheet name="Weekend budget" sheetId="1" r:id="rId1"/>
  </sheets>
  <definedNames>
    <definedName name="_xlnm.Print_Area" localSheetId="0">'Weekend budget'!$A$4:$E$75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1" l="1"/>
  <c r="A72" i="1"/>
  <c r="A73" i="1"/>
  <c r="A74" i="1"/>
  <c r="A75" i="1"/>
  <c r="A71" i="1"/>
  <c r="E48" i="1"/>
  <c r="E22" i="1"/>
  <c r="E21" i="1"/>
  <c r="D13" i="1"/>
  <c r="D71" i="1"/>
  <c r="D72" i="1"/>
  <c r="D73" i="1"/>
  <c r="D75" i="1"/>
  <c r="E23" i="1"/>
  <c r="E49" i="1"/>
  <c r="E20" i="1"/>
  <c r="E39" i="1"/>
  <c r="E43" i="1"/>
  <c r="E44" i="1"/>
  <c r="E45" i="1"/>
  <c r="E46" i="1"/>
  <c r="E47" i="1"/>
  <c r="E50" i="1"/>
  <c r="E51" i="1"/>
  <c r="E57" i="1"/>
  <c r="D60" i="1"/>
  <c r="D61" i="1"/>
  <c r="E8" i="1"/>
  <c r="E9" i="1"/>
  <c r="E10" i="1"/>
  <c r="E11" i="1"/>
  <c r="E7" i="1"/>
  <c r="E13" i="1"/>
  <c r="E66" i="1"/>
  <c r="E67" i="1"/>
</calcChain>
</file>

<file path=xl/sharedStrings.xml><?xml version="1.0" encoding="utf-8"?>
<sst xmlns="http://schemas.openxmlformats.org/spreadsheetml/2006/main" count="74" uniqueCount="66">
  <si>
    <t>Revenues</t>
  </si>
  <si>
    <t>#</t>
  </si>
  <si>
    <t xml:space="preserve">Door $ </t>
  </si>
  <si>
    <t>Expenses</t>
  </si>
  <si>
    <t xml:space="preserve">Total Expenses </t>
  </si>
  <si>
    <t>Per Dance</t>
  </si>
  <si>
    <t>Dance Profit/Loss</t>
  </si>
  <si>
    <t>Dancers Needed to Break-Even</t>
  </si>
  <si>
    <t xml:space="preserve">   Admissions -  full price</t>
  </si>
  <si>
    <t>Per Dance Attendance and Revenue</t>
  </si>
  <si>
    <t xml:space="preserve">          - Admissions Only (true break even)</t>
  </si>
  <si>
    <t>Price</t>
  </si>
  <si>
    <t xml:space="preserve">   Sound</t>
  </si>
  <si>
    <t xml:space="preserve"> Additional Statistics</t>
  </si>
  <si>
    <t xml:space="preserve">                        - junior discount</t>
  </si>
  <si>
    <t xml:space="preserve">  DONATED CASH</t>
  </si>
  <si>
    <t>mm</t>
  </si>
  <si>
    <t xml:space="preserve">   Caller 2</t>
  </si>
  <si>
    <t xml:space="preserve">   Band 1</t>
  </si>
  <si>
    <t xml:space="preserve">   Band 2</t>
  </si>
  <si>
    <t>number</t>
  </si>
  <si>
    <t xml:space="preserve">   Travel callers and bands</t>
  </si>
  <si>
    <t xml:space="preserve">   Travel sound</t>
  </si>
  <si>
    <t xml:space="preserve">   Travel workshop staff</t>
  </si>
  <si>
    <t xml:space="preserve">   hotels</t>
  </si>
  <si>
    <t xml:space="preserve">   dance insurance/org costs</t>
  </si>
  <si>
    <t xml:space="preserve">   website and domain</t>
  </si>
  <si>
    <t xml:space="preserve">   printing</t>
  </si>
  <si>
    <t xml:space="preserve">   Publicity - flyers and mailing</t>
  </si>
  <si>
    <t xml:space="preserve">   fans</t>
  </si>
  <si>
    <t xml:space="preserve">   Caller 1</t>
  </si>
  <si>
    <t xml:space="preserve">   car rental</t>
  </si>
  <si>
    <t xml:space="preserve">   storage rental</t>
  </si>
  <si>
    <t xml:space="preserve">   Snacks</t>
  </si>
  <si>
    <t xml:space="preserve">   talent snacks</t>
  </si>
  <si>
    <t xml:space="preserve">          - subsidized with additional support</t>
  </si>
  <si>
    <t xml:space="preserve">    - Profit from Admissions Only (without support)</t>
  </si>
  <si>
    <t xml:space="preserve">    - Profit after additional support</t>
  </si>
  <si>
    <t xml:space="preserve">   Other (decorations,  etc)</t>
  </si>
  <si>
    <t xml:space="preserve">   Other (first aid, supplies, etc)</t>
  </si>
  <si>
    <t xml:space="preserve">                        - work trades</t>
  </si>
  <si>
    <t xml:space="preserve">                        - passes, full scholarships</t>
  </si>
  <si>
    <t xml:space="preserve">                        - earlybird</t>
  </si>
  <si>
    <t xml:space="preserve">   Hall or Facility Rental, including hall or facility staff</t>
  </si>
  <si>
    <t xml:space="preserve">  workshop staff a </t>
  </si>
  <si>
    <t xml:space="preserve">  workshop staff b</t>
  </si>
  <si>
    <t xml:space="preserve">   Band 3</t>
  </si>
  <si>
    <t xml:space="preserve">   Band 4</t>
  </si>
  <si>
    <t>amount/person</t>
  </si>
  <si>
    <t xml:space="preserve">  workshop staff c</t>
  </si>
  <si>
    <t xml:space="preserve">  workshop staff d</t>
  </si>
  <si>
    <t xml:space="preserve">  other staff</t>
  </si>
  <si>
    <t xml:space="preserve">   other</t>
  </si>
  <si>
    <t xml:space="preserve">   Travel other</t>
  </si>
  <si>
    <t xml:space="preserve">   catered meals for attendees </t>
  </si>
  <si>
    <t xml:space="preserve">   snack and meal supplies</t>
  </si>
  <si>
    <t xml:space="preserve">   catered meals for talent and staff</t>
  </si>
  <si>
    <t>Event</t>
  </si>
  <si>
    <t>Budget for Weekend or Festival Events</t>
  </si>
  <si>
    <t xml:space="preserve">Enter values in white cells only, all other cells are calculated. </t>
  </si>
  <si>
    <t>use this for donated or organizational support, e.g., scholarship funds, raffles, direct contributions.</t>
  </si>
  <si>
    <t>Lines 59, 60, 65 and 66are our most important numbers! They show the attendance goals and profit/loss for the test budget scenario.</t>
  </si>
  <si>
    <t xml:space="preserve">   Caller 3</t>
  </si>
  <si>
    <t>Scenario is similar to an actual weekend, with dancer staying in hotels and eating offsite.  Plentiful snacks.</t>
  </si>
  <si>
    <t>if the hall capacity is 250-300, this is a very positive scenario. Check by typing in higher number of attendees</t>
  </si>
  <si>
    <t>change to fit your event. We have entered attendance near break-even for the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</si>
</sst>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44" fontId="2" fillId="3" borderId="2" xfId="1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4" fontId="2" fillId="3" borderId="4" xfId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44" fontId="2" fillId="3" borderId="6" xfId="1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7" fillId="5" borderId="4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vertical="center"/>
    </xf>
    <xf numFmtId="44" fontId="2" fillId="4" borderId="0" xfId="1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vertical="center"/>
    </xf>
    <xf numFmtId="0" fontId="0" fillId="4" borderId="14" xfId="0" applyFill="1" applyBorder="1" applyProtection="1"/>
    <xf numFmtId="0" fontId="1" fillId="4" borderId="1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0" fillId="4" borderId="1" xfId="0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8" fontId="1" fillId="4" borderId="1" xfId="0" applyNumberFormat="1" applyFont="1" applyFill="1" applyBorder="1" applyAlignment="1" applyProtection="1">
      <alignment horizontal="right" vertical="center"/>
    </xf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44" fontId="2" fillId="3" borderId="12" xfId="1" applyFont="1" applyFill="1" applyBorder="1" applyAlignment="1" applyProtection="1">
      <alignment horizontal="right" vertical="center"/>
      <protection locked="0"/>
    </xf>
    <xf numFmtId="44" fontId="2" fillId="3" borderId="13" xfId="1" applyFont="1" applyFill="1" applyBorder="1" applyAlignment="1" applyProtection="1">
      <alignment horizontal="right" vertical="center"/>
      <protection locked="0"/>
    </xf>
    <xf numFmtId="44" fontId="2" fillId="3" borderId="11" xfId="1" applyFont="1" applyFill="1" applyBorder="1" applyAlignment="1" applyProtection="1">
      <alignment horizontal="right" vertical="center"/>
      <protection locked="0"/>
    </xf>
    <xf numFmtId="0" fontId="1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/>
    <xf numFmtId="0" fontId="7" fillId="7" borderId="4" xfId="0" applyFont="1" applyFill="1" applyBorder="1" applyAlignment="1" applyProtection="1">
      <alignment vertical="center"/>
    </xf>
    <xf numFmtId="0" fontId="2" fillId="7" borderId="4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5" fillId="7" borderId="6" xfId="0" applyFont="1" applyFill="1" applyBorder="1" applyAlignment="1" applyProtection="1">
      <alignment vertical="center"/>
    </xf>
    <xf numFmtId="0" fontId="5" fillId="7" borderId="1" xfId="0" applyFont="1" applyFill="1" applyBorder="1" applyAlignment="1" applyProtection="1">
      <alignment vertical="center"/>
    </xf>
    <xf numFmtId="0" fontId="0" fillId="7" borderId="4" xfId="0" applyFont="1" applyFill="1" applyBorder="1" applyProtection="1"/>
    <xf numFmtId="0" fontId="1" fillId="7" borderId="6" xfId="0" applyFont="1" applyFill="1" applyBorder="1" applyAlignment="1" applyProtection="1">
      <alignment vertical="center"/>
    </xf>
    <xf numFmtId="0" fontId="0" fillId="7" borderId="1" xfId="0" applyFill="1" applyBorder="1" applyProtection="1"/>
    <xf numFmtId="0" fontId="0" fillId="8" borderId="0" xfId="0" applyFill="1" applyBorder="1" applyProtection="1"/>
    <xf numFmtId="0" fontId="8" fillId="8" borderId="4" xfId="0" applyFont="1" applyFill="1" applyBorder="1" applyProtection="1"/>
    <xf numFmtId="0" fontId="4" fillId="8" borderId="0" xfId="0" applyFont="1" applyFill="1" applyBorder="1" applyProtection="1"/>
    <xf numFmtId="0" fontId="0" fillId="8" borderId="4" xfId="0" applyFill="1" applyBorder="1" applyProtection="1"/>
    <xf numFmtId="0" fontId="0" fillId="8" borderId="1" xfId="0" applyFill="1" applyBorder="1" applyProtection="1"/>
    <xf numFmtId="0" fontId="7" fillId="2" borderId="1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44" fontId="1" fillId="4" borderId="1" xfId="0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44" fontId="5" fillId="4" borderId="1" xfId="1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right"/>
    </xf>
    <xf numFmtId="39" fontId="0" fillId="4" borderId="0" xfId="0" applyNumberFormat="1" applyFont="1" applyFill="1" applyBorder="1" applyProtection="1"/>
    <xf numFmtId="8" fontId="0" fillId="4" borderId="1" xfId="0" applyNumberFormat="1" applyFill="1" applyBorder="1" applyProtection="1"/>
    <xf numFmtId="0" fontId="0" fillId="4" borderId="0" xfId="0" applyFont="1" applyFill="1" applyBorder="1" applyProtection="1"/>
    <xf numFmtId="9" fontId="0" fillId="4" borderId="0" xfId="2" applyNumberFormat="1" applyFont="1" applyFill="1" applyBorder="1" applyAlignment="1" applyProtection="1">
      <alignment horizontal="right"/>
    </xf>
    <xf numFmtId="9" fontId="0" fillId="4" borderId="1" xfId="2" applyNumberFormat="1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vertical="center"/>
    </xf>
    <xf numFmtId="1" fontId="1" fillId="4" borderId="0" xfId="0" applyNumberFormat="1" applyFont="1" applyFill="1" applyBorder="1" applyAlignment="1" applyProtection="1">
      <alignment horizontal="center" vertical="center"/>
    </xf>
    <xf numFmtId="44" fontId="9" fillId="4" borderId="0" xfId="0" applyNumberFormat="1" applyFont="1" applyFill="1" applyBorder="1" applyAlignment="1" applyProtection="1">
      <alignment horizontal="right" vertical="center"/>
    </xf>
    <xf numFmtId="1" fontId="10" fillId="4" borderId="0" xfId="0" applyNumberFormat="1" applyFont="1" applyFill="1" applyBorder="1" applyAlignment="1" applyProtection="1">
      <alignment horizontal="right" vertical="center"/>
    </xf>
    <xf numFmtId="0" fontId="11" fillId="4" borderId="0" xfId="0" applyFont="1" applyFill="1" applyBorder="1" applyProtection="1"/>
    <xf numFmtId="0" fontId="2" fillId="7" borderId="6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0" fillId="4" borderId="1" xfId="0" applyFont="1" applyFill="1" applyBorder="1" applyProtection="1"/>
    <xf numFmtId="1" fontId="9" fillId="4" borderId="1" xfId="0" applyNumberFormat="1" applyFont="1" applyFill="1" applyBorder="1" applyAlignment="1" applyProtection="1">
      <alignment horizontal="right" vertical="center"/>
    </xf>
    <xf numFmtId="8" fontId="9" fillId="4" borderId="0" xfId="0" applyNumberFormat="1" applyFont="1" applyFill="1" applyBorder="1" applyAlignment="1" applyProtection="1">
      <alignment horizontal="right" vertical="center"/>
    </xf>
    <xf numFmtId="44" fontId="6" fillId="0" borderId="15" xfId="1" applyFont="1" applyFill="1" applyBorder="1" applyAlignment="1" applyProtection="1">
      <alignment horizontal="right" vertical="center"/>
      <protection locked="0"/>
    </xf>
    <xf numFmtId="40" fontId="8" fillId="4" borderId="0" xfId="0" applyNumberFormat="1" applyFont="1" applyFill="1" applyBorder="1" applyAlignment="1" applyProtection="1">
      <alignment horizontal="right" vertical="center"/>
    </xf>
    <xf numFmtId="40" fontId="8" fillId="4" borderId="0" xfId="0" applyNumberFormat="1" applyFont="1" applyFill="1" applyBorder="1" applyProtection="1"/>
    <xf numFmtId="44" fontId="3" fillId="5" borderId="0" xfId="1" applyFont="1" applyFill="1" applyBorder="1" applyProtection="1"/>
    <xf numFmtId="0" fontId="0" fillId="0" borderId="0" xfId="0" applyProtection="1">
      <protection locked="0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16" fillId="0" borderId="0" xfId="0" applyFont="1"/>
    <xf numFmtId="0" fontId="2" fillId="3" borderId="4" xfId="0" applyFont="1" applyFill="1" applyBorder="1" applyAlignment="1" applyProtection="1">
      <alignment vertical="center"/>
      <protection locked="0"/>
    </xf>
    <xf numFmtId="0" fontId="15" fillId="0" borderId="0" xfId="0" applyFont="1"/>
    <xf numFmtId="0" fontId="0" fillId="0" borderId="0" xfId="0" applyAlignment="1">
      <alignment horizontal="left" indent="1"/>
    </xf>
  </cellXfs>
  <cellStyles count="6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sqref="A1:XFD1"/>
    </sheetView>
  </sheetViews>
  <sheetFormatPr baseColWidth="10" defaultColWidth="8.83203125" defaultRowHeight="14" x14ac:dyDescent="0"/>
  <cols>
    <col min="1" max="1" width="42.5" customWidth="1"/>
    <col min="2" max="2" width="12.6640625" customWidth="1"/>
    <col min="3" max="3" width="11.6640625" customWidth="1"/>
    <col min="4" max="4" width="13.33203125" customWidth="1"/>
    <col min="5" max="5" width="12.83203125" customWidth="1"/>
  </cols>
  <sheetData>
    <row r="1" spans="1:7" ht="20">
      <c r="A1" s="71" t="s">
        <v>59</v>
      </c>
    </row>
    <row r="2" spans="1:7" ht="15">
      <c r="A2" s="73" t="s">
        <v>61</v>
      </c>
    </row>
    <row r="3" spans="1:7" ht="15" thickBot="1"/>
    <row r="4" spans="1:7" ht="19" thickBot="1">
      <c r="A4" s="42" t="s">
        <v>58</v>
      </c>
      <c r="B4" s="42"/>
      <c r="C4" s="42"/>
      <c r="D4" s="42"/>
      <c r="E4" s="42"/>
      <c r="G4" t="s">
        <v>63</v>
      </c>
    </row>
    <row r="5" spans="1:7" ht="19" thickBot="1">
      <c r="A5" s="7"/>
      <c r="B5" s="42"/>
      <c r="C5" s="69" t="s">
        <v>57</v>
      </c>
      <c r="D5" s="69"/>
      <c r="E5" s="69"/>
    </row>
    <row r="6" spans="1:7" ht="19" thickBot="1">
      <c r="A6" s="9" t="s">
        <v>0</v>
      </c>
      <c r="B6" s="21"/>
      <c r="C6" s="10" t="s">
        <v>11</v>
      </c>
      <c r="D6" s="10" t="s">
        <v>1</v>
      </c>
      <c r="E6" s="10" t="s">
        <v>2</v>
      </c>
    </row>
    <row r="7" spans="1:7">
      <c r="A7" s="72" t="s">
        <v>8</v>
      </c>
      <c r="B7" s="67"/>
      <c r="C7" s="1">
        <v>150</v>
      </c>
      <c r="D7" s="2">
        <v>90</v>
      </c>
      <c r="E7" s="12">
        <f>$C7*$D7</f>
        <v>13500</v>
      </c>
      <c r="G7" s="74" t="s">
        <v>65</v>
      </c>
    </row>
    <row r="8" spans="1:7">
      <c r="A8" s="72" t="s">
        <v>42</v>
      </c>
      <c r="B8" s="67"/>
      <c r="C8" s="3">
        <v>140</v>
      </c>
      <c r="D8" s="4">
        <v>80</v>
      </c>
      <c r="E8" s="12">
        <f t="shared" ref="E8:E11" si="0">$C8*$D8</f>
        <v>11200</v>
      </c>
    </row>
    <row r="9" spans="1:7">
      <c r="A9" s="72" t="s">
        <v>14</v>
      </c>
      <c r="B9" s="67"/>
      <c r="C9" s="3">
        <v>75</v>
      </c>
      <c r="D9" s="4">
        <v>15</v>
      </c>
      <c r="E9" s="12">
        <f t="shared" si="0"/>
        <v>1125</v>
      </c>
    </row>
    <row r="10" spans="1:7">
      <c r="A10" s="72" t="s">
        <v>40</v>
      </c>
      <c r="B10" s="67"/>
      <c r="C10" s="3">
        <v>70</v>
      </c>
      <c r="D10" s="4">
        <v>15</v>
      </c>
      <c r="E10" s="12">
        <f t="shared" si="0"/>
        <v>1050</v>
      </c>
    </row>
    <row r="11" spans="1:7" ht="15" thickBot="1">
      <c r="A11" s="72" t="s">
        <v>41</v>
      </c>
      <c r="B11" s="67"/>
      <c r="C11" s="5">
        <v>0</v>
      </c>
      <c r="D11" s="6">
        <v>5</v>
      </c>
      <c r="E11" s="12">
        <f t="shared" si="0"/>
        <v>0</v>
      </c>
    </row>
    <row r="12" spans="1:7" ht="15" thickBot="1">
      <c r="A12" s="54" t="s">
        <v>15</v>
      </c>
      <c r="B12" s="22"/>
      <c r="C12" s="13"/>
      <c r="D12" s="13"/>
      <c r="E12" s="64">
        <v>1000</v>
      </c>
      <c r="G12" t="s">
        <v>60</v>
      </c>
    </row>
    <row r="13" spans="1:7" ht="15">
      <c r="A13" s="43" t="s">
        <v>9</v>
      </c>
      <c r="B13" s="22"/>
      <c r="C13" s="14"/>
      <c r="D13" s="15">
        <f>SUM(D7:D12)</f>
        <v>205</v>
      </c>
      <c r="E13" s="63">
        <f>SUM(E7:E12)</f>
        <v>27875</v>
      </c>
      <c r="G13" t="s">
        <v>64</v>
      </c>
    </row>
    <row r="14" spans="1:7" ht="15" thickBot="1">
      <c r="A14" s="16"/>
      <c r="B14" s="17"/>
      <c r="C14" s="18"/>
      <c r="D14" s="19"/>
      <c r="E14" s="20"/>
    </row>
    <row r="15" spans="1:7" ht="19" thickBot="1">
      <c r="A15" s="9" t="s">
        <v>3</v>
      </c>
      <c r="B15" s="22"/>
      <c r="C15" s="70"/>
      <c r="D15" s="70"/>
      <c r="E15" s="70"/>
    </row>
    <row r="16" spans="1:7" ht="15" customHeight="1">
      <c r="A16" s="11" t="s">
        <v>30</v>
      </c>
      <c r="B16" s="23"/>
      <c r="C16" s="8"/>
      <c r="D16" s="8"/>
      <c r="E16" s="24">
        <v>800</v>
      </c>
    </row>
    <row r="17" spans="1:5" ht="15" customHeight="1">
      <c r="A17" s="11" t="s">
        <v>17</v>
      </c>
      <c r="B17" s="23"/>
      <c r="C17" s="8"/>
      <c r="D17" s="8"/>
      <c r="E17" s="25">
        <v>800</v>
      </c>
    </row>
    <row r="18" spans="1:5" ht="15" customHeight="1">
      <c r="A18" s="11" t="s">
        <v>62</v>
      </c>
      <c r="B18" s="23"/>
      <c r="C18" s="8"/>
      <c r="D18" s="8"/>
      <c r="E18" s="25">
        <v>0</v>
      </c>
    </row>
    <row r="19" spans="1:5" ht="15" customHeight="1">
      <c r="A19" s="11"/>
      <c r="B19" s="23"/>
      <c r="C19" s="8" t="s">
        <v>20</v>
      </c>
      <c r="D19" s="8" t="s">
        <v>48</v>
      </c>
      <c r="E19" s="25"/>
    </row>
    <row r="20" spans="1:5" ht="15" customHeight="1">
      <c r="A20" s="11" t="s">
        <v>18</v>
      </c>
      <c r="B20" s="23"/>
      <c r="C20" s="68">
        <v>4</v>
      </c>
      <c r="D20" s="68">
        <v>800</v>
      </c>
      <c r="E20" s="25">
        <f>C20*D20</f>
        <v>3200</v>
      </c>
    </row>
    <row r="21" spans="1:5" ht="15" customHeight="1">
      <c r="A21" s="11" t="s">
        <v>19</v>
      </c>
      <c r="B21" s="23"/>
      <c r="C21" s="68">
        <v>5</v>
      </c>
      <c r="D21" s="68">
        <v>800</v>
      </c>
      <c r="E21" s="25">
        <f>C21*D21</f>
        <v>4000</v>
      </c>
    </row>
    <row r="22" spans="1:5" ht="15" customHeight="1">
      <c r="A22" s="11" t="s">
        <v>46</v>
      </c>
      <c r="B22" s="23"/>
      <c r="C22" s="68">
        <v>0</v>
      </c>
      <c r="D22" s="68">
        <v>0</v>
      </c>
      <c r="E22" s="25">
        <f>C22*D22</f>
        <v>0</v>
      </c>
    </row>
    <row r="23" spans="1:5" ht="15" customHeight="1">
      <c r="A23" s="11" t="s">
        <v>47</v>
      </c>
      <c r="B23" s="23"/>
      <c r="C23" s="68">
        <v>0</v>
      </c>
      <c r="D23" s="68">
        <v>0</v>
      </c>
      <c r="E23" s="25">
        <f>C23*D23</f>
        <v>0</v>
      </c>
    </row>
    <row r="24" spans="1:5">
      <c r="A24" s="11" t="s">
        <v>12</v>
      </c>
      <c r="B24" s="23"/>
      <c r="C24" s="8"/>
      <c r="D24" s="8"/>
      <c r="E24" s="25">
        <v>1000</v>
      </c>
    </row>
    <row r="25" spans="1:5">
      <c r="A25" s="11" t="s">
        <v>12</v>
      </c>
      <c r="B25" s="23"/>
      <c r="C25" s="8"/>
      <c r="D25" s="8"/>
      <c r="E25" s="25">
        <v>150</v>
      </c>
    </row>
    <row r="26" spans="1:5" ht="15" customHeight="1">
      <c r="A26" s="11" t="s">
        <v>44</v>
      </c>
      <c r="B26" s="23"/>
      <c r="C26" s="8"/>
      <c r="D26" s="8"/>
      <c r="E26" s="25">
        <v>100</v>
      </c>
    </row>
    <row r="27" spans="1:5" ht="15" customHeight="1">
      <c r="A27" s="11" t="s">
        <v>45</v>
      </c>
      <c r="B27" s="23"/>
      <c r="C27" s="8"/>
      <c r="D27" s="8"/>
      <c r="E27" s="25">
        <v>200</v>
      </c>
    </row>
    <row r="28" spans="1:5" ht="15" customHeight="1">
      <c r="A28" s="11" t="s">
        <v>49</v>
      </c>
      <c r="B28" s="23"/>
      <c r="C28" s="8"/>
      <c r="D28" s="8"/>
      <c r="E28" s="25">
        <v>200</v>
      </c>
    </row>
    <row r="29" spans="1:5" ht="15" customHeight="1">
      <c r="A29" s="11" t="s">
        <v>50</v>
      </c>
      <c r="B29" s="23"/>
      <c r="C29" s="8"/>
      <c r="D29" s="8"/>
      <c r="E29" s="25">
        <v>0</v>
      </c>
    </row>
    <row r="30" spans="1:5" ht="15" customHeight="1">
      <c r="A30" s="11" t="s">
        <v>51</v>
      </c>
      <c r="B30" s="23"/>
      <c r="C30" s="8"/>
      <c r="D30" s="8"/>
      <c r="E30" s="25">
        <v>0</v>
      </c>
    </row>
    <row r="31" spans="1:5" ht="15" customHeight="1">
      <c r="A31" s="11" t="s">
        <v>51</v>
      </c>
      <c r="B31" s="23"/>
      <c r="C31" s="8"/>
      <c r="D31" s="8"/>
      <c r="E31" s="25">
        <v>0</v>
      </c>
    </row>
    <row r="32" spans="1:5" ht="15" customHeight="1">
      <c r="A32" s="11" t="s">
        <v>43</v>
      </c>
      <c r="B32" s="23"/>
      <c r="C32" s="8"/>
      <c r="D32" s="8"/>
      <c r="E32" s="25">
        <v>2500</v>
      </c>
    </row>
    <row r="33" spans="1:5" ht="15" customHeight="1">
      <c r="A33" s="11" t="s">
        <v>52</v>
      </c>
      <c r="B33" s="23"/>
      <c r="C33" s="8"/>
      <c r="D33" s="8"/>
      <c r="E33" s="25">
        <v>0</v>
      </c>
    </row>
    <row r="34" spans="1:5" ht="15" customHeight="1">
      <c r="A34" s="11" t="s">
        <v>52</v>
      </c>
      <c r="B34" s="23"/>
      <c r="C34" s="8"/>
      <c r="D34" s="8"/>
      <c r="E34" s="25">
        <v>0</v>
      </c>
    </row>
    <row r="35" spans="1:5" ht="15" customHeight="1">
      <c r="A35" s="11" t="s">
        <v>52</v>
      </c>
      <c r="B35" s="23"/>
      <c r="C35" s="8"/>
      <c r="D35" s="8"/>
      <c r="E35" s="25">
        <v>0</v>
      </c>
    </row>
    <row r="36" spans="1:5" ht="15" customHeight="1">
      <c r="A36" s="11" t="s">
        <v>25</v>
      </c>
      <c r="B36" s="23"/>
      <c r="C36" s="8"/>
      <c r="D36" s="8"/>
      <c r="E36" s="25">
        <v>250</v>
      </c>
    </row>
    <row r="37" spans="1:5">
      <c r="A37" s="11" t="s">
        <v>28</v>
      </c>
      <c r="B37" s="23"/>
      <c r="C37" s="8"/>
      <c r="D37" s="8"/>
      <c r="E37" s="25">
        <v>250</v>
      </c>
    </row>
    <row r="38" spans="1:5">
      <c r="A38" s="11" t="s">
        <v>26</v>
      </c>
      <c r="B38" s="23"/>
      <c r="C38" s="8"/>
      <c r="D38" s="8"/>
      <c r="E38" s="25">
        <v>125</v>
      </c>
    </row>
    <row r="39" spans="1:5">
      <c r="A39" s="11" t="s">
        <v>27</v>
      </c>
      <c r="B39" s="23"/>
      <c r="C39" s="8"/>
      <c r="D39" s="8"/>
      <c r="E39" s="25">
        <f>6*15</f>
        <v>90</v>
      </c>
    </row>
    <row r="40" spans="1:5">
      <c r="A40" s="11" t="s">
        <v>29</v>
      </c>
      <c r="B40" s="23"/>
      <c r="C40" s="8"/>
      <c r="D40" s="8"/>
      <c r="E40" s="25">
        <v>150</v>
      </c>
    </row>
    <row r="41" spans="1:5">
      <c r="A41" s="11" t="s">
        <v>32</v>
      </c>
      <c r="B41" s="23"/>
      <c r="C41" s="8"/>
      <c r="D41" s="8"/>
      <c r="E41" s="25">
        <v>0</v>
      </c>
    </row>
    <row r="42" spans="1:5">
      <c r="A42" s="11"/>
      <c r="B42" s="23"/>
      <c r="C42" s="8" t="s">
        <v>20</v>
      </c>
      <c r="D42" s="8" t="s">
        <v>48</v>
      </c>
      <c r="E42" s="25"/>
    </row>
    <row r="43" spans="1:5">
      <c r="A43" s="11" t="s">
        <v>21</v>
      </c>
      <c r="B43" s="23"/>
      <c r="C43" s="68">
        <v>11</v>
      </c>
      <c r="D43" s="68">
        <v>550</v>
      </c>
      <c r="E43" s="25">
        <f>C43*D43</f>
        <v>6050</v>
      </c>
    </row>
    <row r="44" spans="1:5">
      <c r="A44" s="11" t="s">
        <v>22</v>
      </c>
      <c r="B44" s="23"/>
      <c r="C44" s="68">
        <v>1</v>
      </c>
      <c r="D44" s="68">
        <v>500</v>
      </c>
      <c r="E44" s="25">
        <f t="shared" ref="E44:E51" si="1">C44*D44</f>
        <v>500</v>
      </c>
    </row>
    <row r="45" spans="1:5">
      <c r="A45" s="11" t="s">
        <v>23</v>
      </c>
      <c r="B45" s="23"/>
      <c r="C45" s="68"/>
      <c r="D45" s="68"/>
      <c r="E45" s="25">
        <f t="shared" si="1"/>
        <v>0</v>
      </c>
    </row>
    <row r="46" spans="1:5">
      <c r="A46" s="11" t="s">
        <v>23</v>
      </c>
      <c r="B46" s="23"/>
      <c r="C46" s="68"/>
      <c r="D46" s="68"/>
      <c r="E46" s="25">
        <f t="shared" si="1"/>
        <v>0</v>
      </c>
    </row>
    <row r="47" spans="1:5">
      <c r="A47" s="11" t="s">
        <v>53</v>
      </c>
      <c r="B47" s="23"/>
      <c r="C47" s="68"/>
      <c r="D47" s="68"/>
      <c r="E47" s="25">
        <f t="shared" si="1"/>
        <v>0</v>
      </c>
    </row>
    <row r="48" spans="1:5">
      <c r="A48" s="11" t="s">
        <v>54</v>
      </c>
      <c r="B48" s="23"/>
      <c r="C48" s="68"/>
      <c r="D48" s="68"/>
      <c r="E48" s="25">
        <f t="shared" si="1"/>
        <v>0</v>
      </c>
    </row>
    <row r="49" spans="1:5">
      <c r="A49" s="11" t="s">
        <v>56</v>
      </c>
      <c r="B49" s="23"/>
      <c r="C49" s="68">
        <v>13</v>
      </c>
      <c r="D49" s="68">
        <v>200</v>
      </c>
      <c r="E49" s="25">
        <f t="shared" si="1"/>
        <v>2600</v>
      </c>
    </row>
    <row r="50" spans="1:5">
      <c r="A50" s="11" t="s">
        <v>31</v>
      </c>
      <c r="B50" s="23"/>
      <c r="C50" s="68">
        <v>2</v>
      </c>
      <c r="D50" s="68">
        <v>250</v>
      </c>
      <c r="E50" s="25">
        <f t="shared" si="1"/>
        <v>500</v>
      </c>
    </row>
    <row r="51" spans="1:5">
      <c r="A51" s="11" t="s">
        <v>24</v>
      </c>
      <c r="B51" s="23"/>
      <c r="C51" s="68">
        <v>12</v>
      </c>
      <c r="D51" s="68">
        <v>140</v>
      </c>
      <c r="E51" s="25">
        <f t="shared" si="1"/>
        <v>1680</v>
      </c>
    </row>
    <row r="52" spans="1:5">
      <c r="A52" s="11" t="s">
        <v>33</v>
      </c>
      <c r="B52" s="23"/>
      <c r="C52" s="8"/>
      <c r="D52" s="8"/>
      <c r="E52" s="25">
        <v>2000</v>
      </c>
    </row>
    <row r="53" spans="1:5">
      <c r="A53" s="11" t="s">
        <v>34</v>
      </c>
      <c r="B53" s="23"/>
      <c r="C53" s="8"/>
      <c r="D53" s="8"/>
      <c r="E53" s="25">
        <v>200</v>
      </c>
    </row>
    <row r="54" spans="1:5">
      <c r="A54" s="11" t="s">
        <v>55</v>
      </c>
      <c r="B54" s="23"/>
      <c r="C54" s="8"/>
      <c r="D54" s="8"/>
      <c r="E54" s="25">
        <v>500</v>
      </c>
    </row>
    <row r="55" spans="1:5">
      <c r="A55" s="11" t="s">
        <v>38</v>
      </c>
      <c r="B55" s="23"/>
      <c r="C55" s="8"/>
      <c r="D55" s="8"/>
      <c r="E55" s="25">
        <v>500</v>
      </c>
    </row>
    <row r="56" spans="1:5" ht="15" thickBot="1">
      <c r="A56" s="11" t="s">
        <v>39</v>
      </c>
      <c r="B56" s="23"/>
      <c r="C56" s="8"/>
      <c r="D56" s="8"/>
      <c r="E56" s="26">
        <v>250</v>
      </c>
    </row>
    <row r="57" spans="1:5" ht="15">
      <c r="A57" s="43" t="s">
        <v>4</v>
      </c>
      <c r="B57" s="22"/>
      <c r="C57" s="14"/>
      <c r="D57" s="14"/>
      <c r="E57" s="56">
        <f>SUM(E18:E56)</f>
        <v>26995</v>
      </c>
    </row>
    <row r="58" spans="1:5" ht="15" thickBot="1">
      <c r="A58" s="16"/>
      <c r="B58" s="17"/>
      <c r="C58" s="18"/>
      <c r="D58" s="18"/>
      <c r="E58" s="44"/>
    </row>
    <row r="59" spans="1:5" ht="18">
      <c r="A59" s="29" t="s">
        <v>7</v>
      </c>
      <c r="B59" s="28"/>
      <c r="C59" s="70" t="s">
        <v>16</v>
      </c>
      <c r="D59" s="70"/>
      <c r="E59" s="70"/>
    </row>
    <row r="60" spans="1:5" ht="15.75" customHeight="1">
      <c r="A60" s="30" t="s">
        <v>35</v>
      </c>
      <c r="B60" s="31"/>
      <c r="C60" s="51"/>
      <c r="D60" s="57">
        <f>IFERROR(ROUNDUP(($E$57-$E$12)/($C$7*$D$71+C8*D72+$C$9*$D$73+$C$10*$D$74+$C$11*$D$75),0),0)</f>
        <v>199</v>
      </c>
      <c r="E60" s="58"/>
    </row>
    <row r="61" spans="1:5" ht="15.75" customHeight="1">
      <c r="A61" s="30" t="s">
        <v>10</v>
      </c>
      <c r="B61" s="31"/>
      <c r="C61" s="51"/>
      <c r="D61" s="57">
        <f>IFERROR(ROUNDUP(($E$57)/($C$7*$D$71+C8*D$72+$C$9*$D$73+$C$10*$D$74+$C$11*$D$75),0),)</f>
        <v>206</v>
      </c>
      <c r="E61" s="58"/>
    </row>
    <row r="62" spans="1:5" ht="15.75" customHeight="1" thickBot="1">
      <c r="A62" s="59"/>
      <c r="B62" s="60"/>
      <c r="C62" s="61"/>
      <c r="D62" s="62"/>
      <c r="E62" s="18"/>
    </row>
    <row r="63" spans="1:5" ht="15" thickBot="1">
      <c r="A63" s="32"/>
      <c r="B63" s="33"/>
      <c r="C63" s="45"/>
      <c r="D63" s="46"/>
      <c r="E63" s="47"/>
    </row>
    <row r="64" spans="1:5" ht="18">
      <c r="A64" s="29" t="s">
        <v>6</v>
      </c>
      <c r="B64" s="27"/>
      <c r="C64" s="70" t="s">
        <v>16</v>
      </c>
      <c r="D64" s="70"/>
      <c r="E64" s="70"/>
    </row>
    <row r="65" spans="1:5" ht="18">
      <c r="A65" s="29"/>
      <c r="B65" s="27"/>
      <c r="C65" s="8"/>
      <c r="D65" s="48"/>
      <c r="E65" s="48" t="s">
        <v>5</v>
      </c>
    </row>
    <row r="66" spans="1:5" ht="18">
      <c r="A66" s="30" t="s">
        <v>36</v>
      </c>
      <c r="B66" s="27"/>
      <c r="C66" s="8"/>
      <c r="D66" s="49"/>
      <c r="E66" s="65">
        <f>$E$13-$E$57-$E$12</f>
        <v>-120</v>
      </c>
    </row>
    <row r="67" spans="1:5" ht="18">
      <c r="A67" s="34" t="s">
        <v>37</v>
      </c>
      <c r="B67" s="28"/>
      <c r="C67" s="8"/>
      <c r="D67" s="49"/>
      <c r="E67" s="66">
        <f>$E$13-$E$57</f>
        <v>880</v>
      </c>
    </row>
    <row r="68" spans="1:5" ht="15" thickBot="1">
      <c r="A68" s="35"/>
      <c r="B68" s="36"/>
      <c r="C68" s="18"/>
      <c r="D68" s="18"/>
      <c r="E68" s="50"/>
    </row>
    <row r="69" spans="1:5" ht="18">
      <c r="A69" s="38" t="s">
        <v>13</v>
      </c>
      <c r="B69" s="39"/>
      <c r="C69" s="8"/>
      <c r="D69" s="55"/>
      <c r="E69" s="8"/>
    </row>
    <row r="70" spans="1:5">
      <c r="A70" s="40"/>
      <c r="B70" s="37"/>
      <c r="C70" s="8"/>
      <c r="D70" s="48"/>
      <c r="E70" s="8"/>
    </row>
    <row r="71" spans="1:5">
      <c r="A71" s="40" t="str">
        <f>$A7</f>
        <v xml:space="preserve">   Admissions -  full price</v>
      </c>
      <c r="B71" s="37"/>
      <c r="C71" s="8"/>
      <c r="D71" s="52">
        <f>IFERROR($D7/$D$13,0)</f>
        <v>0.43902439024390244</v>
      </c>
      <c r="E71" s="8"/>
    </row>
    <row r="72" spans="1:5">
      <c r="A72" s="40" t="str">
        <f t="shared" ref="A72:A75" si="2">$A8</f>
        <v xml:space="preserve">                        - earlybird</v>
      </c>
      <c r="B72" s="37"/>
      <c r="C72" s="8"/>
      <c r="D72" s="52">
        <f>IFERROR($D8/$D$13,0)</f>
        <v>0.3902439024390244</v>
      </c>
      <c r="E72" s="8"/>
    </row>
    <row r="73" spans="1:5">
      <c r="A73" s="40" t="str">
        <f t="shared" si="2"/>
        <v xml:space="preserve">                        - junior discount</v>
      </c>
      <c r="B73" s="37"/>
      <c r="C73" s="8"/>
      <c r="D73" s="52">
        <f>IFERROR($D9/$D$13,0)</f>
        <v>7.3170731707317069E-2</v>
      </c>
      <c r="E73" s="8"/>
    </row>
    <row r="74" spans="1:5">
      <c r="A74" s="40" t="str">
        <f t="shared" si="2"/>
        <v xml:space="preserve">                        - work trades</v>
      </c>
      <c r="B74" s="37"/>
      <c r="C74" s="8"/>
      <c r="D74" s="52">
        <f>IFERROR($D10/$D$13,0)</f>
        <v>7.3170731707317069E-2</v>
      </c>
      <c r="E74" s="8"/>
    </row>
    <row r="75" spans="1:5" ht="15" thickBot="1">
      <c r="A75" s="40" t="str">
        <f t="shared" si="2"/>
        <v xml:space="preserve">                        - passes, full scholarships</v>
      </c>
      <c r="B75" s="41"/>
      <c r="C75" s="18"/>
      <c r="D75" s="53">
        <f>IFERROR($D11/$D$13,0)</f>
        <v>2.4390243902439025E-2</v>
      </c>
      <c r="E75" s="18"/>
    </row>
  </sheetData>
  <mergeCells count="4">
    <mergeCell ref="C5:E5"/>
    <mergeCell ref="C59:E59"/>
    <mergeCell ref="C64:E64"/>
    <mergeCell ref="C15:E15"/>
  </mergeCells>
  <phoneticPr fontId="14" type="noConversion"/>
  <dataValidations count="3">
    <dataValidation type="decimal" allowBlank="1" showInputMessage="1" showErrorMessage="1" sqref="B7:B11">
      <formula1>0</formula1>
      <formula2>100</formula2>
    </dataValidation>
    <dataValidation type="decimal" allowBlank="1" showInputMessage="1" showErrorMessage="1" sqref="E33:E56 C7:C11 E16:E31">
      <formula1>0</formula1>
      <formula2>10000</formula2>
    </dataValidation>
    <dataValidation type="whole" allowBlank="1" showInputMessage="1" showErrorMessage="1" sqref="D7:D11">
      <formula1>0</formula1>
      <formula2>10000</formula2>
    </dataValidation>
  </dataValidations>
  <pageMargins left="0.5" right="0.5" top="0.75" bottom="0.75" header="0.3" footer="0.3"/>
  <pageSetup scale="80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Weekend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nieman</dc:creator>
  <cp:lastModifiedBy>Ronald Nieman</cp:lastModifiedBy>
  <cp:lastPrinted>2014-09-08T01:39:24Z</cp:lastPrinted>
  <dcterms:created xsi:type="dcterms:W3CDTF">2011-04-07T19:34:46Z</dcterms:created>
  <dcterms:modified xsi:type="dcterms:W3CDTF">2014-09-08T03:59:08Z</dcterms:modified>
</cp:coreProperties>
</file>